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servicio'!$A$1:$I$35</definedName>
  </definedNames>
  <calcPr calcId="144525"/>
</workbook>
</file>

<file path=xl/calcChain.xml><?xml version="1.0" encoding="utf-8"?>
<calcChain xmlns="http://schemas.openxmlformats.org/spreadsheetml/2006/main">
  <c r="G24" i="1" l="1"/>
  <c r="G23" i="1"/>
  <c r="K21" i="1"/>
  <c r="F5" i="1"/>
  <c r="G25" i="1" l="1"/>
  <c r="G26" i="1"/>
  <c r="G27" i="1"/>
  <c r="G28" i="1"/>
  <c r="G29" i="1"/>
  <c r="G22" i="1"/>
  <c r="G21" i="1"/>
  <c r="G30" i="1" l="1"/>
  <c r="G31" i="1" s="1"/>
  <c r="G32" i="1" s="1"/>
</calcChain>
</file>

<file path=xl/sharedStrings.xml><?xml version="1.0" encoding="utf-8"?>
<sst xmlns="http://schemas.openxmlformats.org/spreadsheetml/2006/main" count="51" uniqueCount="49">
  <si>
    <r>
      <rPr>
        <sz val="36"/>
        <color rgb="FF00AEDB"/>
        <rFont val="Segoe UI Light"/>
        <family val="2"/>
      </rPr>
      <t>FACTURA</t>
    </r>
  </si>
  <si>
    <r>
      <rPr>
        <sz val="10"/>
        <color rgb="FF00AEDB"/>
        <rFont val="Segoe UI"/>
        <family val="2"/>
      </rPr>
      <t>Factura nº:</t>
    </r>
  </si>
  <si>
    <r>
      <rPr>
        <sz val="10"/>
        <color rgb="FF00AEDB"/>
        <rFont val="Segoe UI"/>
        <family val="2"/>
      </rPr>
      <t>Fecha:</t>
    </r>
  </si>
  <si>
    <r>
      <rPr>
        <sz val="10"/>
        <color rgb="FF00AEDB"/>
        <rFont val="Segoe UI"/>
        <family val="2"/>
      </rPr>
      <t>Id. de cliente:</t>
    </r>
  </si>
  <si>
    <r>
      <rPr>
        <sz val="8"/>
        <color rgb="FF595959" tint="-0.249977111117893"/>
        <rFont val="Segoe UI"/>
        <family val="2"/>
      </rPr>
      <t>PARA</t>
    </r>
  </si>
  <si>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</si>
  <si>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</si>
  <si>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</si>
  <si>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</si>
  <si>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</si>
  <si>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</si>
  <si>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</si>
  <si>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</si>
  <si>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</si>
  <si>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</si>
  <si>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</si>
  <si>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</si>
  <si>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</si>
  <si>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</si>
  <si>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Cll53 A 84B FF2</t>
  </si>
  <si>
    <t>3562415_285</t>
  </si>
  <si>
    <t>30 Dias</t>
  </si>
  <si>
    <t>Vendedora</t>
  </si>
  <si>
    <t>Credito</t>
  </si>
  <si>
    <t>Distribucanero@hotmail.com</t>
  </si>
  <si>
    <t>Pedro Andante</t>
  </si>
  <si>
    <t>Bucanero</t>
  </si>
  <si>
    <t>CR7 B 54K ab</t>
  </si>
  <si>
    <t>Medellin_Caicedo</t>
  </si>
  <si>
    <t>1548723_542</t>
  </si>
  <si>
    <t>Juliana Isaza</t>
  </si>
  <si>
    <t>Milady Muñoz</t>
  </si>
  <si>
    <t>Sergio Posso</t>
  </si>
  <si>
    <t>Marlon Zapata</t>
  </si>
  <si>
    <t>Gerente</t>
  </si>
  <si>
    <t>Administradora</t>
  </si>
  <si>
    <t xml:space="preserve">Vendedor </t>
  </si>
  <si>
    <t>cajas Aguardiente</t>
  </si>
  <si>
    <t>Botellas de Ron</t>
  </si>
  <si>
    <t>Docenas de wisky</t>
  </si>
  <si>
    <t>medias de Aguardiente</t>
  </si>
  <si>
    <t>Garrafas de aguardiente</t>
  </si>
  <si>
    <t>Cuartos de Ron</t>
  </si>
  <si>
    <t>Cuartos de  Aguardiente</t>
  </si>
  <si>
    <t>Garrafas de Ron</t>
  </si>
  <si>
    <t>Medias de Ron</t>
  </si>
  <si>
    <t>Ponga todos los cheques a nombre de [Bucanero]</t>
  </si>
  <si>
    <t>Distribuidora Bucanero</t>
  </si>
  <si>
    <t>3645_Medellin_Caicedo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</si>
</sst>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40">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sz val="10"/>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12"/>
      <color rgb="FF00AEDB"/>
      <name val="Segoe UI"/>
      <family val="2"/>
    </font>
    <font>
      <sz val="10"/>
      <color rgb="FF595959" tint="-0.249977111117893"/>
      <name val="Segoe UI"/>
      <family val="2"/>
    </font>
    <font>
      <sz val="10"/>
      <color rgb="FF00AEDB"/>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amily val="2"/>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5" fillId="8" borderId="1" applyNumberFormat="0" applyFont="0" applyAlignment="0" applyProtection="0"/>
    <xf numFmtId="0" fontId="39" fillId="0" borderId="0" applyNumberFormat="0" applyFill="0" applyBorder="0" applyAlignment="0" applyProtection="0"/>
  </cellStyleXfs>
  <cellXfs count="85">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22"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7" fillId="0" borderId="0" xfId="0" applyFont="1" applyAlignment="1">
      <alignment horizontal="center" vertical="center" wrapText="1"/>
    </xf>
    <xf numFmtId="0" fontId="15" fillId="0" borderId="0" xfId="0" applyNumberFormat="1" applyFont="1" applyBorder="1" applyAlignment="1">
      <alignment vertical="center"/>
    </xf>
    <xf numFmtId="0" fontId="15" fillId="0" borderId="0" xfId="0" applyFont="1" applyBorder="1" applyAlignment="1">
      <alignment vertical="center"/>
    </xf>
    <xf numFmtId="0" fontId="22" fillId="3" borderId="0" xfId="0" applyFont="1" applyFill="1" applyBorder="1" applyAlignment="1">
      <alignment horizontal="left"/>
    </xf>
    <xf numFmtId="0" fontId="13" fillId="0" borderId="0" xfId="0" applyFont="1" applyAlignment="1">
      <alignment horizontal="left"/>
    </xf>
    <xf numFmtId="0" fontId="20" fillId="0" borderId="0" xfId="0" applyFont="1" applyAlignment="1">
      <alignment horizontal="righ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5" fillId="0" borderId="0" xfId="0" applyFont="1" applyFill="1" applyBorder="1" applyAlignment="1">
      <alignment horizontal="left" vertical="top"/>
    </xf>
    <xf numFmtId="0" fontId="26" fillId="5" borderId="2" xfId="1" applyFont="1" applyFill="1" applyBorder="1" applyAlignment="1">
      <alignment vertical="top" wrapText="1"/>
    </xf>
    <xf numFmtId="167" fontId="23" fillId="4" borderId="0" xfId="0" applyNumberFormat="1" applyFont="1" applyFill="1" applyBorder="1" applyAlignment="1">
      <alignment vertical="center"/>
    </xf>
    <xf numFmtId="0" fontId="28" fillId="0" borderId="0" xfId="0" applyFont="1" applyBorder="1" applyAlignment="1">
      <alignment horizontal="left"/>
    </xf>
    <xf numFmtId="0" fontId="31" fillId="5" borderId="0"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21"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22" fillId="3" borderId="0" xfId="0" applyFont="1" applyFill="1" applyBorder="1" applyAlignment="1">
      <alignment horizontal="left"/>
    </xf>
    <xf numFmtId="0" fontId="15" fillId="0" borderId="0" xfId="0" applyFont="1" applyBorder="1" applyAlignment="1"/>
    <xf numFmtId="0" fontId="29" fillId="0" borderId="0" xfId="0" applyFont="1" applyAlignment="1">
      <alignment horizontal="left"/>
    </xf>
    <xf numFmtId="0" fontId="13" fillId="0" borderId="0" xfId="0" applyFont="1" applyAlignment="1">
      <alignment horizontal="left"/>
    </xf>
    <xf numFmtId="0" fontId="39" fillId="0" borderId="0" xfId="2" applyAlignment="1">
      <alignment horizontal="left"/>
    </xf>
    <xf numFmtId="0" fontId="6" fillId="0" borderId="0" xfId="0" applyFont="1" applyAlignment="1">
      <alignment horizontal="center"/>
    </xf>
    <xf numFmtId="0" fontId="2" fillId="0" borderId="0" xfId="0" applyFont="1" applyAlignment="1">
      <alignment horizontal="center"/>
    </xf>
    <xf numFmtId="0" fontId="31" fillId="5" borderId="0"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34" fillId="0" borderId="0" xfId="0" applyFont="1" applyAlignment="1">
      <alignment horizontal="center" vertical="center" wrapText="1"/>
    </xf>
    <xf numFmtId="0" fontId="17" fillId="0" borderId="0" xfId="0" applyFont="1" applyAlignment="1">
      <alignment horizontal="center" vertical="center" wrapText="1"/>
    </xf>
    <xf numFmtId="0" fontId="24" fillId="0" borderId="0" xfId="0" applyFont="1" applyAlignment="1">
      <alignment horizontal="center" vertical="center" wrapText="1"/>
    </xf>
    <xf numFmtId="0" fontId="31" fillId="6" borderId="0" xfId="0" applyFont="1" applyFill="1" applyBorder="1" applyAlignment="1">
      <alignment horizontal="left" vertical="center" wrapText="1"/>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twoCellAnchor editAs="oneCell">
    <xdr:from>
      <xdr:col>0</xdr:col>
      <xdr:colOff>762000</xdr:colOff>
      <xdr:row>0</xdr:row>
      <xdr:rowOff>0</xdr:rowOff>
    </xdr:from>
    <xdr:to>
      <xdr:col>3</xdr:col>
      <xdr:colOff>390525</xdr:colOff>
      <xdr:row>0</xdr:row>
      <xdr:rowOff>847724</xdr:rowOff>
    </xdr:to>
    <xdr:pic>
      <xdr:nvPicPr>
        <xdr:cNvPr id="3" name="2 Imagen"/>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2000" y="0"/>
          <a:ext cx="1457325" cy="847724"/>
        </a:xfrm>
        <a:prstGeom prst="rect">
          <a:avLst/>
        </a:prstGeom>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stribucanero@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K39"/>
  <sheetViews>
    <sheetView showGridLines="0" tabSelected="1" zoomScaleNormal="100" workbookViewId="0">
      <selection activeCell="L9" sqref="L9"/>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7" customWidth="1"/>
    <col min="7" max="7" width="22.42578125" style="2" customWidth="1"/>
    <col min="8" max="8" width="2" style="2" customWidth="1"/>
    <col min="9" max="9" width="2.5703125" style="2" customWidth="1"/>
    <col min="10" max="10" width="9.140625" style="2"/>
    <col min="11" max="11" width="0" style="2" hidden="1" customWidth="1"/>
    <col min="12" max="16384" width="9.140625" style="2"/>
  </cols>
  <sheetData>
    <row r="1" spans="2:8" ht="68.25" customHeight="1">
      <c r="B1" s="8"/>
      <c r="C1" s="66"/>
      <c r="D1" s="66"/>
      <c r="E1" s="67" t="s">
        <v>0</v>
      </c>
      <c r="F1" s="67"/>
      <c r="G1" s="67"/>
    </row>
    <row r="2" spans="2:8" ht="11.45" customHeight="1">
      <c r="B2" s="69"/>
      <c r="C2" s="70"/>
      <c r="D2" s="68"/>
      <c r="E2" s="68"/>
      <c r="F2" s="68"/>
      <c r="G2" s="68"/>
    </row>
    <row r="3" spans="2:8" ht="16.5" customHeight="1">
      <c r="C3" s="63" t="s">
        <v>47</v>
      </c>
      <c r="D3" s="27"/>
      <c r="E3" s="27"/>
      <c r="F3" s="27"/>
      <c r="G3" s="27"/>
      <c r="H3" s="27"/>
    </row>
    <row r="4" spans="2:8" s="1" customFormat="1" ht="16.5" customHeight="1">
      <c r="B4" s="14"/>
      <c r="C4" s="73" t="s">
        <v>19</v>
      </c>
      <c r="D4" s="74"/>
      <c r="E4" s="44" t="s">
        <v>1</v>
      </c>
      <c r="F4" s="74">
        <v>25632</v>
      </c>
      <c r="G4" s="74"/>
      <c r="H4" s="74"/>
    </row>
    <row r="5" spans="2:8" s="1" customFormat="1" ht="16.5" customHeight="1">
      <c r="B5" s="14"/>
      <c r="C5" s="73" t="s">
        <v>48</v>
      </c>
      <c r="D5" s="74"/>
      <c r="E5" s="44" t="s">
        <v>2</v>
      </c>
      <c r="F5" s="48">
        <f ca="1">TODAY()</f>
        <v>41120</v>
      </c>
      <c r="G5" s="24"/>
    </row>
    <row r="6" spans="2:8" s="1" customFormat="1" ht="16.5" customHeight="1">
      <c r="B6" s="14"/>
      <c r="C6" s="73" t="s">
        <v>20</v>
      </c>
      <c r="D6" s="74"/>
      <c r="E6" s="44" t="s">
        <v>3</v>
      </c>
      <c r="F6" s="43">
        <v>854</v>
      </c>
      <c r="G6" s="23"/>
    </row>
    <row r="7" spans="2:8" s="1" customFormat="1" ht="16.5" customHeight="1">
      <c r="B7" s="14"/>
      <c r="C7" s="75" t="s">
        <v>24</v>
      </c>
      <c r="D7" s="74"/>
      <c r="E7" s="13"/>
      <c r="F7" s="43"/>
      <c r="G7" s="25"/>
    </row>
    <row r="8" spans="2:8" s="1" customFormat="1" ht="16.5" customHeight="1">
      <c r="B8" s="15"/>
      <c r="C8" s="13"/>
      <c r="D8" s="13"/>
      <c r="E8" s="13"/>
      <c r="F8" s="43"/>
      <c r="G8" s="13"/>
    </row>
    <row r="9" spans="2:8" s="1" customFormat="1" ht="16.5" customHeight="1">
      <c r="B9" s="16" t="s">
        <v>4</v>
      </c>
      <c r="C9" s="73" t="s">
        <v>25</v>
      </c>
      <c r="D9" s="74"/>
      <c r="E9" s="26"/>
      <c r="F9" s="49"/>
      <c r="G9" s="26"/>
    </row>
    <row r="10" spans="2:8" s="1" customFormat="1" ht="16.5" customHeight="1">
      <c r="B10" s="17"/>
      <c r="C10" s="73" t="s">
        <v>26</v>
      </c>
      <c r="D10" s="74"/>
      <c r="E10" s="26"/>
      <c r="F10" s="49"/>
      <c r="G10" s="26"/>
    </row>
    <row r="11" spans="2:8" s="1" customFormat="1" ht="16.5" customHeight="1">
      <c r="B11" s="18"/>
      <c r="C11" s="73" t="s">
        <v>27</v>
      </c>
      <c r="D11" s="74"/>
      <c r="E11" s="26"/>
      <c r="F11" s="49"/>
      <c r="G11" s="26"/>
    </row>
    <row r="12" spans="2:8" s="1" customFormat="1" ht="16.5" customHeight="1">
      <c r="B12" s="18"/>
      <c r="C12" s="73" t="s">
        <v>28</v>
      </c>
      <c r="D12" s="74"/>
      <c r="E12" s="26"/>
      <c r="F12" s="49"/>
      <c r="G12" s="26"/>
    </row>
    <row r="13" spans="2:8" s="1" customFormat="1" ht="16.5" customHeight="1">
      <c r="B13" s="18"/>
      <c r="C13" s="73" t="s">
        <v>29</v>
      </c>
      <c r="D13" s="74"/>
      <c r="E13" s="26"/>
      <c r="F13" s="49"/>
      <c r="G13" s="26"/>
    </row>
    <row r="14" spans="2:8" s="1" customFormat="1" ht="16.5" customHeight="1">
      <c r="B14" s="72"/>
      <c r="C14" s="72"/>
      <c r="D14" s="72"/>
      <c r="E14" s="72"/>
      <c r="F14" s="72"/>
      <c r="G14" s="72"/>
    </row>
    <row r="15" spans="2:8" ht="27" customHeight="1">
      <c r="C15" s="28" t="s">
        <v>5</v>
      </c>
      <c r="D15" s="28" t="s">
        <v>6</v>
      </c>
      <c r="E15" s="71" t="s">
        <v>7</v>
      </c>
      <c r="F15" s="71"/>
      <c r="G15" s="28" t="s">
        <v>8</v>
      </c>
    </row>
    <row r="16" spans="2:8" ht="16.5" customHeight="1">
      <c r="B16" s="33"/>
      <c r="C16" s="32" t="s">
        <v>30</v>
      </c>
      <c r="D16" s="29" t="s">
        <v>34</v>
      </c>
      <c r="E16" s="78" t="s">
        <v>21</v>
      </c>
      <c r="F16" s="79"/>
      <c r="G16" s="47">
        <v>41144</v>
      </c>
    </row>
    <row r="17" spans="2:11" ht="16.5" customHeight="1">
      <c r="B17" s="33"/>
      <c r="C17" s="32" t="s">
        <v>31</v>
      </c>
      <c r="D17" s="65" t="s">
        <v>35</v>
      </c>
      <c r="E17" s="64" t="s">
        <v>23</v>
      </c>
      <c r="F17" s="65"/>
      <c r="G17" s="47"/>
    </row>
    <row r="18" spans="2:11" ht="16.5" customHeight="1">
      <c r="B18" s="33"/>
      <c r="C18" s="32" t="s">
        <v>32</v>
      </c>
      <c r="D18" s="65" t="s">
        <v>36</v>
      </c>
      <c r="E18" s="64" t="s">
        <v>23</v>
      </c>
      <c r="F18" s="65"/>
      <c r="G18" s="47"/>
    </row>
    <row r="19" spans="2:11" s="6" customFormat="1" ht="16.5" customHeight="1">
      <c r="B19" s="19"/>
      <c r="C19" s="19" t="s">
        <v>33</v>
      </c>
      <c r="D19" s="20" t="s">
        <v>22</v>
      </c>
      <c r="E19" s="21" t="s">
        <v>23</v>
      </c>
      <c r="F19" s="21"/>
      <c r="G19" s="22"/>
    </row>
    <row r="20" spans="2:11" ht="27" customHeight="1">
      <c r="B20" s="30" t="s">
        <v>9</v>
      </c>
      <c r="C20" s="28" t="s">
        <v>10</v>
      </c>
      <c r="D20" s="71" t="s">
        <v>11</v>
      </c>
      <c r="E20" s="71"/>
      <c r="F20" s="42" t="s">
        <v>12</v>
      </c>
      <c r="G20" s="28" t="s">
        <v>13</v>
      </c>
    </row>
    <row r="21" spans="2:11" ht="16.5" customHeight="1">
      <c r="B21" s="31"/>
      <c r="C21" s="34">
        <v>10</v>
      </c>
      <c r="D21" s="79" t="s">
        <v>37</v>
      </c>
      <c r="E21" s="79"/>
      <c r="F21" s="50">
        <v>45000</v>
      </c>
      <c r="G21" s="46">
        <f>IF(SUM(C21)&gt;0,SUM(C21*F21),"")</f>
        <v>450000</v>
      </c>
      <c r="K21" s="2">
        <f>65000*0.5</f>
        <v>32500</v>
      </c>
    </row>
    <row r="22" spans="2:11" ht="16.5" customHeight="1">
      <c r="B22" s="31"/>
      <c r="C22" s="36">
        <v>4</v>
      </c>
      <c r="D22" s="80" t="s">
        <v>38</v>
      </c>
      <c r="E22" s="80"/>
      <c r="F22" s="51">
        <v>25000</v>
      </c>
      <c r="G22" s="45">
        <f>IF(SUM(C22)&gt;0,SUM(C22*F22),"")</f>
        <v>100000</v>
      </c>
    </row>
    <row r="23" spans="2:11" ht="16.5" customHeight="1">
      <c r="B23" s="31"/>
      <c r="C23" s="34">
        <v>2</v>
      </c>
      <c r="D23" s="79" t="s">
        <v>39</v>
      </c>
      <c r="E23" s="79"/>
      <c r="F23" s="50">
        <v>4000000</v>
      </c>
      <c r="G23" s="46">
        <f>IF(SUM(C23)&gt;0,SUM(C23*F23),"")</f>
        <v>8000000</v>
      </c>
    </row>
    <row r="24" spans="2:11" ht="16.5" customHeight="1">
      <c r="B24" s="31"/>
      <c r="C24" s="36">
        <v>15</v>
      </c>
      <c r="D24" s="84" t="s">
        <v>40</v>
      </c>
      <c r="E24" s="80"/>
      <c r="F24" s="51">
        <v>60000</v>
      </c>
      <c r="G24" s="46">
        <f>IF(SUM(C24)&gt;0,SUM(C24*F24),"")</f>
        <v>900000</v>
      </c>
    </row>
    <row r="25" spans="2:11" ht="16.5" customHeight="1">
      <c r="B25" s="31"/>
      <c r="C25" s="34">
        <v>6</v>
      </c>
      <c r="D25" s="79" t="s">
        <v>41</v>
      </c>
      <c r="E25" s="79"/>
      <c r="F25" s="50">
        <v>5000</v>
      </c>
      <c r="G25" s="46">
        <f t="shared" ref="G25:G29" si="0">IF(SUM(C25)&gt;0,SUM(C25*F25),"")</f>
        <v>30000</v>
      </c>
    </row>
    <row r="26" spans="2:11" ht="16.5" customHeight="1">
      <c r="B26" s="31"/>
      <c r="C26" s="36">
        <v>25</v>
      </c>
      <c r="D26" s="80" t="s">
        <v>42</v>
      </c>
      <c r="E26" s="80"/>
      <c r="F26" s="51">
        <v>14000</v>
      </c>
      <c r="G26" s="45">
        <f t="shared" si="0"/>
        <v>350000</v>
      </c>
    </row>
    <row r="27" spans="2:11" ht="16.5" customHeight="1">
      <c r="B27" s="31"/>
      <c r="C27" s="34">
        <v>25</v>
      </c>
      <c r="D27" s="79" t="s">
        <v>43</v>
      </c>
      <c r="E27" s="79"/>
      <c r="F27" s="50">
        <v>7000</v>
      </c>
      <c r="G27" s="46">
        <f t="shared" si="0"/>
        <v>175000</v>
      </c>
    </row>
    <row r="28" spans="2:11" ht="16.5" customHeight="1">
      <c r="B28" s="31"/>
      <c r="C28" s="36">
        <v>15</v>
      </c>
      <c r="D28" s="80" t="s">
        <v>44</v>
      </c>
      <c r="E28" s="80"/>
      <c r="F28" s="51">
        <v>850000</v>
      </c>
      <c r="G28" s="45">
        <f t="shared" si="0"/>
        <v>12750000</v>
      </c>
    </row>
    <row r="29" spans="2:11" ht="16.5" customHeight="1">
      <c r="B29" s="31"/>
      <c r="C29" s="34">
        <v>15</v>
      </c>
      <c r="D29" s="79" t="s">
        <v>45</v>
      </c>
      <c r="E29" s="79"/>
      <c r="F29" s="50">
        <v>6000</v>
      </c>
      <c r="G29" s="46">
        <f t="shared" si="0"/>
        <v>90000</v>
      </c>
    </row>
    <row r="30" spans="2:11" ht="16.5" customHeight="1">
      <c r="B30" s="40"/>
      <c r="C30" s="41"/>
      <c r="D30" s="41"/>
      <c r="E30" s="41"/>
      <c r="F30" s="52" t="s">
        <v>14</v>
      </c>
      <c r="G30" s="37">
        <f>IF(SUM(G21:G29)&gt;0,SUM(G21:G29),"")</f>
        <v>22845000</v>
      </c>
    </row>
    <row r="31" spans="2:11" ht="16.5" customHeight="1">
      <c r="B31" s="41"/>
      <c r="C31" s="41"/>
      <c r="D31" s="41"/>
      <c r="E31" s="38" t="s">
        <v>15</v>
      </c>
      <c r="F31" s="53">
        <v>9.5000000000000001E-2</v>
      </c>
      <c r="G31" s="35">
        <f>IF(SUM(G30)&gt;0,SUM(G30*F31),"")</f>
        <v>2170275</v>
      </c>
    </row>
    <row r="32" spans="2:11" ht="16.5" customHeight="1">
      <c r="B32" s="41"/>
      <c r="C32" s="41"/>
      <c r="D32" s="41"/>
      <c r="E32" s="41"/>
      <c r="F32" s="54" t="s">
        <v>16</v>
      </c>
      <c r="G32" s="62">
        <f>IF(SUM(G30)&gt;0,SUM(G30,G31),"")</f>
        <v>25015275</v>
      </c>
    </row>
    <row r="33" spans="2:7" ht="16.5" customHeight="1">
      <c r="C33" s="81" t="s">
        <v>46</v>
      </c>
      <c r="D33" s="82"/>
      <c r="E33" s="82"/>
      <c r="F33" s="82"/>
      <c r="G33" s="82"/>
    </row>
    <row r="34" spans="2:7" ht="15.95" customHeight="1">
      <c r="B34" s="39"/>
      <c r="C34" s="83" t="s">
        <v>17</v>
      </c>
      <c r="D34" s="83"/>
      <c r="E34" s="83"/>
      <c r="F34" s="83"/>
      <c r="G34" s="83"/>
    </row>
    <row r="35" spans="2:7" ht="15.95" customHeight="1">
      <c r="B35" s="9"/>
      <c r="C35" s="10"/>
      <c r="D35" s="10"/>
      <c r="E35" s="11"/>
      <c r="F35" s="55"/>
      <c r="G35" s="12"/>
    </row>
    <row r="36" spans="2:7" ht="15.95" customHeight="1">
      <c r="C36" s="76"/>
      <c r="D36" s="77"/>
      <c r="E36" s="77"/>
      <c r="F36" s="77"/>
    </row>
    <row r="37" spans="2:7" ht="15.95" customHeight="1">
      <c r="C37" s="4"/>
      <c r="D37" s="5"/>
      <c r="E37" s="5"/>
      <c r="F37" s="56"/>
    </row>
    <row r="38" spans="2:7" ht="11.25" customHeight="1"/>
    <row r="39" spans="2:7">
      <c r="B39" s="7"/>
      <c r="C39" s="3"/>
      <c r="D39" s="3"/>
      <c r="E39" s="3"/>
      <c r="F39" s="58"/>
      <c r="G39" s="3"/>
    </row>
  </sheetData>
  <mergeCells count="30">
    <mergeCell ref="C36:F36"/>
    <mergeCell ref="E15:F15"/>
    <mergeCell ref="E16:F16"/>
    <mergeCell ref="D26:E26"/>
    <mergeCell ref="D27:E27"/>
    <mergeCell ref="C33:G33"/>
    <mergeCell ref="C34:G34"/>
    <mergeCell ref="D21:E21"/>
    <mergeCell ref="D22:E22"/>
    <mergeCell ref="D23:E23"/>
    <mergeCell ref="D24:E24"/>
    <mergeCell ref="D25:E25"/>
    <mergeCell ref="D28:E28"/>
    <mergeCell ref="D29:E29"/>
    <mergeCell ref="C1:D1"/>
    <mergeCell ref="E1:G1"/>
    <mergeCell ref="D2:G2"/>
    <mergeCell ref="B2:C2"/>
    <mergeCell ref="D20:E20"/>
    <mergeCell ref="B14:G14"/>
    <mergeCell ref="C10:D10"/>
    <mergeCell ref="C11:D11"/>
    <mergeCell ref="C12:D12"/>
    <mergeCell ref="C13:D13"/>
    <mergeCell ref="C4:D4"/>
    <mergeCell ref="C5:D5"/>
    <mergeCell ref="C6:D6"/>
    <mergeCell ref="C7:D7"/>
    <mergeCell ref="C9:D9"/>
    <mergeCell ref="F4:H4"/>
  </mergeCells>
  <phoneticPr fontId="1" type="noConversion"/>
  <hyperlinks>
    <hyperlink ref="C7" r:id="rId1"/>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9" customWidth="1"/>
    <col min="2" max="2" width="142.7109375" style="59" customWidth="1"/>
    <col min="3" max="16384" width="8.85546875" style="59"/>
  </cols>
  <sheetData>
    <row r="1" spans="2:2" ht="10.15" customHeight="1"/>
    <row r="2" spans="2:2" ht="243" customHeight="1">
      <c r="B2" s="61" t="s">
        <v>18</v>
      </c>
    </row>
    <row r="3" spans="2:2" ht="205.15" customHeight="1">
      <c r="B3" s="6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2012-07-30T14:53:11Z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